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СР 17 граф с оборудованием" sheetId="1" r:id="rId1"/>
  </sheets>
  <definedNames>
    <definedName name="Constr" localSheetId="0">'ЛСР 17 граф с оборудованием'!$A$1</definedName>
    <definedName name="FOT" localSheetId="0">'ЛСР 17 граф с оборудованием'!$D$17</definedName>
    <definedName name="Ind" localSheetId="0">'ЛСР 17 граф с оборудованием'!$G$9</definedName>
    <definedName name="Obj" localSheetId="0">'ЛСР 17 граф с оборудованием'!$D$12</definedName>
    <definedName name="Obosn" localSheetId="0">'ЛСР 17 граф с оборудованием'!$D$15</definedName>
    <definedName name="SmPr" localSheetId="0">'ЛСР 17 граф с оборудованием'!$D$16</definedName>
    <definedName name="_xlnm.Print_Titles" localSheetId="0">'ЛСР 17 граф с оборудованием'!$25:$25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50" i="1"/>
  <c r="K39"/>
  <c r="P38"/>
  <c r="N38"/>
  <c r="M38"/>
  <c r="L38"/>
  <c r="K38"/>
  <c r="K37"/>
  <c r="P36"/>
  <c r="N36"/>
  <c r="M36"/>
  <c r="L36"/>
  <c r="K36"/>
  <c r="P35"/>
  <c r="N35"/>
  <c r="M35"/>
  <c r="L35"/>
  <c r="K35"/>
  <c r="N34"/>
  <c r="M34"/>
  <c r="L34"/>
  <c r="K34"/>
  <c r="N33"/>
  <c r="M33"/>
  <c r="L33"/>
  <c r="K33"/>
  <c r="K32"/>
  <c r="P31"/>
  <c r="N31"/>
  <c r="M31"/>
  <c r="L31"/>
  <c r="K31"/>
  <c r="K30"/>
  <c r="P29"/>
  <c r="N29"/>
  <c r="M29"/>
  <c r="L29"/>
  <c r="K29"/>
  <c r="K28"/>
  <c r="P27"/>
  <c r="P40" s="1"/>
  <c r="N27"/>
  <c r="N40" s="1"/>
  <c r="M27"/>
  <c r="M40" s="1"/>
  <c r="L27"/>
  <c r="L40" s="1"/>
  <c r="K27"/>
</calcChain>
</file>

<file path=xl/sharedStrings.xml><?xml version="1.0" encoding="utf-8"?>
<sst xmlns="http://schemas.openxmlformats.org/spreadsheetml/2006/main" count="109" uniqueCount="88">
  <si>
    <t>СОГЛАСОВАНО:</t>
  </si>
  <si>
    <t>УТВЕРЖДАЮ:</t>
  </si>
  <si>
    <t>_________________</t>
  </si>
  <si>
    <t>" _____ " ________________ 2019 г.</t>
  </si>
  <si>
    <t>"______ " _______________2019 г.</t>
  </si>
  <si>
    <t>(наименование стройки)</t>
  </si>
  <si>
    <t>ЛОКАЛЬНЫЙ СМЕТНЫЙ РАСЧЕТ № 1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</si>
  <si>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</si>
  <si>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</si>
  <si>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</si>
  <si>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</si>
  <si>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 монтажных работ _______________________________________________________________________________________________</t>
  </si>
  <si>
    <t>___________________________3017,261</t>
  </si>
  <si>
    <t>тыс. руб.</t>
  </si>
  <si>
    <t>Средства на оплату труда _______________________________________________________________________________________________</t>
  </si>
  <si>
    <t>___________________________28,712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</si>
  <si>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</si>
  <si>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_______________________________________________________________________________________________2578</t>
  </si>
  <si>
    <t>чел.час</t>
  </si>
  <si>
    <t>Составлен(а) в текущих (прогнозных) ценах по состоянию на 2 квартал 2019 года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</si>
  <si>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</si>
  <si>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</si>
  <si>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</si>
  <si>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</si>
  <si>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</si>
  <si>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</si>
  <si>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</si>
  <si>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</si>
  <si>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</si>
  <si>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</si>
  <si>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</si>
  <si>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</si>
  <si>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</si>
  <si>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</si>
  <si>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</si>
  <si>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</si>
  <si>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Раздел 1. Монтаж ВШУ</t>
  </si>
  <si>
    <t>1</t>
  </si>
  <si>
    <r>
      <rPr>
        <b/>
        <sz val="9"/>
        <rFont val="Arial"/>
        <family val="2"/>
        <charset val="204"/>
      </rPr>
      <t xml:space="preserve">ФЕРм08-03-599-09
</t>
    </r>
    <r>
      <rPr>
        <i/>
        <sz val="7"/>
        <rFont val="Arial"/>
        <family val="2"/>
        <charset val="204"/>
      </rPr>
      <t>Приказ Минстроя России от 30.12.2016 №1039/пр</t>
    </r>
  </si>
  <si>
    <r>
      <rPr>
        <sz val="9"/>
        <rFont val="Arial"/>
        <family val="2"/>
        <charset val="204"/>
      </rPr>
      <t xml:space="preserve">Щитки осветительные, устанавливаемые на стене: распорными дюбелями, масса щитка до 6 кг
</t>
    </r>
    <r>
      <rPr>
        <i/>
        <sz val="7"/>
        <rFont val="Arial"/>
        <family val="2"/>
        <charset val="204"/>
      </rPr>
      <t>(Прил.2, Табл.3,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Индекс пересчета в текущие цены (2 квартал 2019 года) (Письмо Минстроя РФ от 17.05.2019г. № 17798-ДВ/09) СМР=7,26</t>
    </r>
  </si>
  <si>
    <t>шт</t>
  </si>
  <si>
    <t>2</t>
  </si>
  <si>
    <t>Прайс-лист</t>
  </si>
  <si>
    <r>
      <rPr>
        <sz val="9"/>
        <rFont val="Arial"/>
        <family val="2"/>
        <charset val="204"/>
      </rPr>
      <t xml:space="preserve">Щит ЩУ 1/1-1 IP54
</t>
    </r>
    <r>
      <rPr>
        <i/>
        <sz val="7"/>
        <rFont val="Arial"/>
        <family val="2"/>
        <charset val="204"/>
      </rPr>
      <t>ИНДЕКС К ПОЗИЦИИ(справочно):
1 Индекс пересчета в текущие цены (2 квартал 2019 года) (Письмо Минстроя РФ от 17.05.2019г. № 17798-ДВ/09) СМР=7,26</t>
    </r>
  </si>
  <si>
    <t>3</t>
  </si>
  <si>
    <r>
      <rPr>
        <b/>
        <sz val="9"/>
        <rFont val="Arial"/>
        <family val="2"/>
        <charset val="204"/>
      </rPr>
      <t xml:space="preserve">ФЕРм08-03-600-01
</t>
    </r>
    <r>
      <rPr>
        <i/>
        <sz val="7"/>
        <rFont val="Arial"/>
        <family val="2"/>
        <charset val="204"/>
      </rPr>
      <t>Приказ Минстроя России от 30.12.2016 №1039/пр</t>
    </r>
  </si>
  <si>
    <r>
      <rPr>
        <sz val="9"/>
        <rFont val="Arial"/>
        <family val="2"/>
        <charset val="204"/>
      </rPr>
      <t xml:space="preserve">Счетчики, устанавливаемые на готовом основании: однофазные
</t>
    </r>
    <r>
      <rPr>
        <i/>
        <sz val="7"/>
        <rFont val="Arial"/>
        <family val="2"/>
        <charset val="204"/>
      </rPr>
      <t>(Прил.2, Табл.3,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Индекс пересчета в текущие цены (2 квартал 2019 года) (Письмо Минстроя РФ от 17.05.2019г. № 17798-ДВ/09) СМР=7,26</t>
    </r>
  </si>
  <si>
    <t>4</t>
  </si>
  <si>
    <r>
      <rPr>
        <sz val="9"/>
        <rFont val="Arial"/>
        <family val="2"/>
        <charset val="204"/>
      </rPr>
      <t xml:space="preserve">Счетчик электрической энергии МУР 1001.5 SmartOn EE 1 (5/60-H-R-4G-RF)
</t>
    </r>
    <r>
      <rPr>
        <i/>
        <sz val="7"/>
        <rFont val="Arial"/>
        <family val="2"/>
        <charset val="204"/>
      </rPr>
      <t>ИНДЕКС К ПОЗИЦИИ(справочно):
1 Индекс пересчета в текущие цены (2 квартал 2019 года) (Письмо Минстроя РФ от 17.05.2019г. № 17798-ДВ/09) СМР=7,26</t>
    </r>
  </si>
  <si>
    <t>5</t>
  </si>
  <si>
    <r>
      <rPr>
        <b/>
        <sz val="9"/>
        <rFont val="Arial"/>
        <family val="2"/>
        <charset val="204"/>
      </rPr>
      <t xml:space="preserve">ФЕРм08-03-526-02
</t>
    </r>
    <r>
      <rPr>
        <i/>
        <sz val="7"/>
        <rFont val="Arial"/>
        <family val="2"/>
        <charset val="204"/>
      </rPr>
      <t>Приказ Минстроя России от 30.12.2016 №1039/пр</t>
    </r>
  </si>
  <si>
    <r>
      <rPr>
        <sz val="9"/>
        <rFont val="Arial"/>
        <family val="2"/>
        <charset val="204"/>
      </rPr>
      <t xml:space="preserve">Автомат одно-, двух-, трехполюсный, устанавливаемый на конструкции: на стене или колонне, на ток до 100 А
</t>
    </r>
    <r>
      <rPr>
        <i/>
        <sz val="7"/>
        <rFont val="Arial"/>
        <family val="2"/>
        <charset val="204"/>
      </rPr>
      <t>(Прил.2, Табл.3,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Индекс пересчета в текущие цены (2 квартал 2019 года) (Письмо Минстроя РФ от 17.05.2019г. № 17798-ДВ/09) СМР=7,26</t>
    </r>
  </si>
  <si>
    <t>6</t>
  </si>
  <si>
    <r>
      <rPr>
        <sz val="9"/>
        <rFont val="Arial"/>
        <family val="2"/>
        <charset val="204"/>
      </rPr>
      <t xml:space="preserve">Выключатель автоматический ВА47-29 2р 25А хар. С
</t>
    </r>
    <r>
      <rPr>
        <i/>
        <sz val="7"/>
        <rFont val="Arial"/>
        <family val="2"/>
        <charset val="204"/>
      </rPr>
      <t>ИНДЕКС К ПОЗИЦИИ(справочно):
1 Индекс пересчета в текущие цены (2 квартал 2019 года) (Письмо Минстроя РФ от 17.05.2019г. № 17798-ДВ/09) СМР=7,26</t>
    </r>
  </si>
  <si>
    <t>7</t>
  </si>
  <si>
    <r>
      <rPr>
        <b/>
        <sz val="9"/>
        <rFont val="Arial"/>
        <family val="2"/>
        <charset val="204"/>
      </rPr>
      <t xml:space="preserve">ФЕРм08-02-472-02
</t>
    </r>
    <r>
      <rPr>
        <i/>
        <sz val="7"/>
        <rFont val="Arial"/>
        <family val="2"/>
        <charset val="204"/>
      </rPr>
      <t>Приказ Минстроя России от 30.12.2016 №1039/пр</t>
    </r>
  </si>
  <si>
    <r>
      <rPr>
        <sz val="9"/>
        <rFont val="Arial"/>
        <family val="2"/>
        <charset val="204"/>
      </rPr>
      <t xml:space="preserve">Заземлитель горизонтальный из стали: полосовой сечением 160 мм2
</t>
    </r>
    <r>
      <rPr>
        <i/>
        <sz val="7"/>
        <rFont val="Arial"/>
        <family val="2"/>
        <charset val="204"/>
      </rPr>
      <t>(Прил.2, Табл.3,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Индекс пересчета в текущие цены (2 квартал 2019 года) (Письмо Минстроя РФ от 17.05.2019г. № 17798-ДВ/09) СМР=7,26</t>
    </r>
  </si>
  <si>
    <t>100 м</t>
  </si>
  <si>
    <t>8</t>
  </si>
  <si>
    <r>
      <rPr>
        <b/>
        <sz val="9"/>
        <rFont val="Arial"/>
        <family val="2"/>
        <charset val="204"/>
      </rPr>
      <t xml:space="preserve">ФЕРм08-02-471-04
</t>
    </r>
    <r>
      <rPr>
        <i/>
        <sz val="7"/>
        <rFont val="Arial"/>
        <family val="2"/>
        <charset val="204"/>
      </rPr>
      <t>Приказ Минстроя России от 30.12.2016 №1039/пр</t>
    </r>
  </si>
  <si>
    <r>
      <rPr>
        <sz val="9"/>
        <rFont val="Arial"/>
        <family val="2"/>
        <charset val="204"/>
      </rPr>
      <t xml:space="preserve">Заземлитель вертикальный из круглой стали диаметром: 16 мм
</t>
    </r>
    <r>
      <rPr>
        <i/>
        <sz val="7"/>
        <rFont val="Arial"/>
        <family val="2"/>
        <charset val="204"/>
      </rPr>
      <t>(Прил.2, Табл.3,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Индекс пересчета в текущие цены (2 квартал 2019 года) (Письмо Минстроя РФ от 17.05.2019г. № 17798-ДВ/09) СМР=7,26</t>
    </r>
  </si>
  <si>
    <t>10 шт</t>
  </si>
  <si>
    <t>9</t>
  </si>
  <si>
    <r>
      <rPr>
        <b/>
        <sz val="9"/>
        <rFont val="Arial"/>
        <family val="2"/>
        <charset val="204"/>
      </rPr>
      <t xml:space="preserve">ФЕРм08-02-472-10
</t>
    </r>
    <r>
      <rPr>
        <i/>
        <sz val="7"/>
        <rFont val="Arial"/>
        <family val="2"/>
        <charset val="204"/>
      </rPr>
      <t>Приказ Минстроя России от 30.12.2016 №1039/пр</t>
    </r>
  </si>
  <si>
    <r>
      <rPr>
        <sz val="9"/>
        <rFont val="Arial"/>
        <family val="2"/>
        <charset val="204"/>
      </rPr>
      <t xml:space="preserve">Проводник заземляющий из медного изолированного провода сечением 25 мм2 открыто по строительным основаниям
</t>
    </r>
    <r>
      <rPr>
        <i/>
        <sz val="7"/>
        <rFont val="Arial"/>
        <family val="2"/>
        <charset val="204"/>
      </rPr>
      <t>(Прил.2, Табл.3,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Индекс пересчета в текущие цены (2 квартал 2019 года) (Письмо Минстроя РФ от 17.05.2019г. № 17798-ДВ/09) СМР=7,26</t>
    </r>
  </si>
  <si>
    <t>10</t>
  </si>
  <si>
    <r>
      <rPr>
        <b/>
        <sz val="9"/>
        <rFont val="Arial"/>
        <family val="2"/>
        <charset val="204"/>
      </rPr>
      <t xml:space="preserve">ФЕРм08-02-407-02
</t>
    </r>
    <r>
      <rPr>
        <i/>
        <sz val="7"/>
        <rFont val="Arial"/>
        <family val="2"/>
        <charset val="204"/>
      </rPr>
      <t>Приказ Минстроя России от 30.12.2016 №1039/пр</t>
    </r>
  </si>
  <si>
    <r>
      <rPr>
        <sz val="9"/>
        <rFont val="Arial"/>
        <family val="2"/>
        <charset val="204"/>
      </rPr>
      <t xml:space="preserve">Труба стальная по установленным конструкциям, по стенам с креплением скобами, диаметр: до 40 мм
</t>
    </r>
    <r>
      <rPr>
        <i/>
        <sz val="7"/>
        <rFont val="Arial"/>
        <family val="2"/>
        <charset val="204"/>
      </rPr>
      <t>(Прил.2, Табл.3,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Индекс пересчета в текущие цены (2 квартал 2019 года) (Письмо Минстроя РФ от 17.05.2019г. № 17798-ДВ/09) СМР=7,26</t>
    </r>
  </si>
  <si>
    <t>11</t>
  </si>
  <si>
    <r>
      <rPr>
        <sz val="9"/>
        <rFont val="Arial"/>
        <family val="2"/>
        <charset val="204"/>
      </rPr>
      <t xml:space="preserve">Труба стальная ненарезная d25мм
</t>
    </r>
    <r>
      <rPr>
        <i/>
        <sz val="7"/>
        <rFont val="Arial"/>
        <family val="2"/>
        <charset val="204"/>
      </rPr>
      <t>ИНДЕКС К ПОЗИЦИИ(справочно):
1 Индекс пересчета в текущие цены (2 квартал 2019 года) (Письмо Минстроя РФ от 17.05.2019г. № 17798-ДВ/09) СМР=7,26</t>
    </r>
  </si>
  <si>
    <t>м</t>
  </si>
  <si>
    <t>12</t>
  </si>
  <si>
    <r>
      <rPr>
        <b/>
        <sz val="9"/>
        <rFont val="Arial"/>
        <family val="2"/>
        <charset val="204"/>
      </rPr>
      <t xml:space="preserve">ФЕРм08-02-412-04
</t>
    </r>
    <r>
      <rPr>
        <i/>
        <sz val="7"/>
        <rFont val="Arial"/>
        <family val="2"/>
        <charset val="204"/>
      </rPr>
      <t>Приказ Минстроя России от 30.12.2016 №1039/пр</t>
    </r>
  </si>
  <si>
    <r>
      <rPr>
        <sz val="9"/>
        <rFont val="Arial"/>
        <family val="2"/>
        <charset val="204"/>
      </rPr>
      <t xml:space="preserve">Затягивание провода в проложенные трубы и металлические рукава первого одножильного или многожильного в общей оплетке, суммарное сечение: до 35 мм2
</t>
    </r>
    <r>
      <rPr>
        <i/>
        <sz val="7"/>
        <rFont val="Arial"/>
        <family val="2"/>
        <charset val="204"/>
      </rPr>
      <t>(Прил.2, Табл.3, п.5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безопасности. ОЗП=1,2; ЭМ=1,2 к расх.; ЗПМ=1,2; ТЗ=1,2; ТЗМ=1,2)
ИНДЕКС К ПОЗИЦИИ(справочно):
1 Индекс пересчета в текущие цены (2 квартал 2019 года) (Письмо Минстроя РФ от 17.05.2019г. № 17798-ДВ/09) СМР=7,26</t>
    </r>
  </si>
  <si>
    <t>13</t>
  </si>
  <si>
    <r>
      <rPr>
        <sz val="9"/>
        <rFont val="Arial"/>
        <family val="2"/>
        <charset val="204"/>
      </rPr>
      <t xml:space="preserve">Провод ПВЗ 1х25 мм2
</t>
    </r>
    <r>
      <rPr>
        <i/>
        <sz val="7"/>
        <rFont val="Arial"/>
        <family val="2"/>
        <charset val="204"/>
      </rPr>
      <t>ИНДЕКС К ПОЗИЦИИ(справочно):
1 Индекс пересчета в текущие цены (2 квартал 2019 года) (Письмо Минстроя РФ от 17.05.2019г. № 17798-ДВ/09) СМР=7,26</t>
    </r>
  </si>
  <si>
    <t>Итого прямые затраты по смете в базисных ценах</t>
  </si>
  <si>
    <t>Накладные расходы</t>
  </si>
  <si>
    <t xml:space="preserve">  В том числе, справочно:</t>
  </si>
  <si>
    <t xml:space="preserve">   95% ФОТ (от 28717) (Поз. 1, 3, 5, 7-10, 12)</t>
  </si>
  <si>
    <t>Сметная прибыль</t>
  </si>
  <si>
    <t xml:space="preserve">   65% ФОТ (от 28717) (Поз. 1, 3, 5, 7-10, 12)</t>
  </si>
  <si>
    <t>Итоги по смете:</t>
  </si>
  <si>
    <t xml:space="preserve">  Итого</t>
  </si>
  <si>
    <t xml:space="preserve">  Всего с учетом "Индекс пересчета в текущие цены (2 квартал 2019 года) (Письмо Минстроя РФ от 17.05.2019г. № 17798-ДВ/09) СМР=7,26"</t>
  </si>
  <si>
    <t xml:space="preserve">  НДС 20% от 2509054,7</t>
  </si>
  <si>
    <t xml:space="preserve">  ВСЕГО по смете</t>
  </si>
  <si>
    <t>Замена приборов учета электрической энергии на интелектуальные устройства учета и сбора данных с устройством беспроводной системы диспетчеризации
 (установка системы АИИСКУЭ с возможностью дистанционно управлять нагрузками потребителей)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</si>
</sst>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7" fillId="0" borderId="3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textRotation="90" wrapText="1" readingOrder="1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/>
    </xf>
    <xf numFmtId="0" fontId="4" fillId="0" borderId="0" xfId="1" applyFont="1" applyBorder="1" applyAlignment="1">
      <alignment horizontal="left" wrapText="1"/>
    </xf>
    <xf numFmtId="0" fontId="2" fillId="0" borderId="0" xfId="1" applyFont="1" applyAlignment="1">
      <alignment horizontal="center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right" vertical="top"/>
    </xf>
    <xf numFmtId="0" fontId="4" fillId="0" borderId="0" xfId="1" applyFont="1"/>
    <xf numFmtId="0" fontId="5" fillId="0" borderId="0" xfId="1" applyFont="1" applyAlignment="1">
      <alignment horizontal="left" vertical="top"/>
    </xf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4" fillId="0" borderId="0" xfId="1" applyFont="1" applyAlignment="1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4" fillId="0" borderId="1" xfId="1" applyFont="1" applyBorder="1" applyAlignment="1">
      <alignment horizontal="right" vertical="top"/>
    </xf>
    <xf numFmtId="0" fontId="4" fillId="0" borderId="0" xfId="1" applyFont="1" applyBorder="1"/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5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2" xfId="1" applyFont="1" applyBorder="1"/>
    <xf numFmtId="0" fontId="6" fillId="0" borderId="0" xfId="1" applyFont="1" applyAlignment="1">
      <alignment horizontal="center" vertical="top"/>
    </xf>
    <xf numFmtId="49" fontId="6" fillId="0" borderId="0" xfId="1" applyNumberFormat="1" applyFont="1" applyAlignment="1">
      <alignment horizontal="left" vertical="top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top"/>
    </xf>
    <xf numFmtId="49" fontId="2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top"/>
    </xf>
    <xf numFmtId="0" fontId="9" fillId="0" borderId="3" xfId="1" applyFont="1" applyBorder="1" applyAlignment="1">
      <alignment horizontal="right" vertical="top" wrapText="1"/>
    </xf>
    <xf numFmtId="0" fontId="9" fillId="0" borderId="3" xfId="1" applyFont="1" applyBorder="1" applyAlignment="1">
      <alignment horizontal="right" vertical="top"/>
    </xf>
    <xf numFmtId="1" fontId="9" fillId="0" borderId="3" xfId="1" applyNumberFormat="1" applyFont="1" applyBorder="1" applyAlignment="1">
      <alignment horizontal="right" vertical="top"/>
    </xf>
    <xf numFmtId="1" fontId="9" fillId="0" borderId="3" xfId="1" applyNumberFormat="1" applyFont="1" applyBorder="1" applyAlignment="1">
      <alignment horizontal="right" vertical="top" wrapText="1"/>
    </xf>
    <xf numFmtId="0" fontId="10" fillId="0" borderId="3" xfId="1" applyFont="1" applyBorder="1" applyAlignment="1">
      <alignment horizontal="right" vertical="top" wrapText="1"/>
    </xf>
    <xf numFmtId="0" fontId="4" fillId="0" borderId="0" xfId="1" applyFont="1" applyAlignment="1">
      <alignment horizont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51"/>
  <sheetViews>
    <sheetView showGridLines="0" tabSelected="1" zoomScale="90" zoomScaleNormal="90" zoomScalePageLayoutView="75" workbookViewId="0">
      <selection activeCell="N12" sqref="N12"/>
    </sheetView>
  </sheetViews>
  <sheetFormatPr defaultRowHeight="15" outlineLevelRow="2" outlineLevelCol="1"/>
  <cols>
    <col min="1" max="1" width="3.28515625" style="9" customWidth="1"/>
    <col min="2" max="2" width="9" style="10" customWidth="1"/>
    <col min="3" max="3" width="34.28515625" style="11" customWidth="1"/>
    <col min="4" max="4" width="7.7109375" style="12" customWidth="1"/>
    <col min="5" max="5" width="16.42578125" style="13" customWidth="1"/>
    <col min="6" max="6" width="7.28515625" style="14" customWidth="1"/>
    <col min="7" max="9" width="6.7109375" style="14" customWidth="1"/>
    <col min="10" max="10" width="7.7109375" style="14" customWidth="1"/>
    <col min="11" max="11" width="8.28515625" style="14" customWidth="1"/>
    <col min="12" max="16" width="6.7109375" style="14" customWidth="1"/>
    <col min="17" max="17" width="5.7109375" style="15" customWidth="1" outlineLevel="1"/>
    <col min="18" max="1025" width="9.140625" style="15" customWidth="1"/>
  </cols>
  <sheetData>
    <row r="1" spans="1:17" outlineLevel="2">
      <c r="A1" s="16" t="s">
        <v>0</v>
      </c>
      <c r="B1" s="17"/>
      <c r="C1" s="18"/>
      <c r="D1" s="19"/>
      <c r="E1" s="19"/>
      <c r="F1" s="20"/>
      <c r="G1" s="20"/>
      <c r="H1" s="20"/>
      <c r="I1" s="20"/>
      <c r="J1" s="20"/>
      <c r="K1" s="20"/>
      <c r="L1" s="20"/>
      <c r="M1" s="21" t="s">
        <v>1</v>
      </c>
      <c r="N1" s="20"/>
      <c r="O1" s="20"/>
      <c r="P1" s="20"/>
    </row>
    <row r="2" spans="1:17" outlineLevel="1">
      <c r="A2" s="22"/>
      <c r="B2" s="17"/>
      <c r="C2" s="18"/>
      <c r="D2" s="19"/>
      <c r="E2" s="19"/>
      <c r="F2" s="20"/>
      <c r="G2" s="20"/>
      <c r="H2" s="20"/>
      <c r="I2" s="20"/>
      <c r="J2" s="20"/>
      <c r="K2" s="20"/>
      <c r="L2" s="20"/>
      <c r="M2" s="23"/>
      <c r="N2" s="24"/>
      <c r="O2" s="24"/>
      <c r="P2" s="24"/>
      <c r="Q2" s="25"/>
    </row>
    <row r="3" spans="1:17" ht="24.75" customHeight="1" outlineLevel="1">
      <c r="A3" s="26"/>
      <c r="B3" s="17"/>
      <c r="C3" s="18"/>
      <c r="D3" s="19"/>
      <c r="E3" s="19"/>
      <c r="F3" s="20"/>
      <c r="G3" s="20"/>
      <c r="H3" s="20"/>
      <c r="I3" s="20"/>
      <c r="J3" s="20"/>
      <c r="K3" s="20"/>
      <c r="L3" s="20"/>
      <c r="M3" s="8"/>
      <c r="N3" s="8"/>
      <c r="O3" s="8"/>
      <c r="P3" s="8"/>
      <c r="Q3" s="8"/>
    </row>
    <row r="4" spans="1:17" outlineLevel="1">
      <c r="A4" s="22" t="s">
        <v>2</v>
      </c>
      <c r="B4" s="17"/>
      <c r="C4" s="18"/>
      <c r="D4" s="19"/>
      <c r="E4" s="19"/>
      <c r="F4" s="20"/>
      <c r="G4" s="20"/>
      <c r="H4" s="20"/>
      <c r="I4" s="20"/>
      <c r="J4" s="20"/>
      <c r="K4" s="20"/>
      <c r="L4" s="20"/>
      <c r="M4" s="23" t="s">
        <v>2</v>
      </c>
      <c r="N4" s="24"/>
      <c r="O4" s="24"/>
      <c r="P4" s="24"/>
      <c r="Q4" s="25"/>
    </row>
    <row r="5" spans="1:17" outlineLevel="1">
      <c r="A5" s="22" t="s">
        <v>3</v>
      </c>
      <c r="B5" s="17"/>
      <c r="C5" s="18"/>
      <c r="D5" s="19"/>
      <c r="E5" s="19"/>
      <c r="F5" s="20"/>
      <c r="G5" s="20"/>
      <c r="H5" s="20"/>
      <c r="I5" s="20"/>
      <c r="J5" s="20"/>
      <c r="K5" s="20"/>
      <c r="L5" s="20"/>
      <c r="M5" s="27" t="s">
        <v>4</v>
      </c>
      <c r="N5" s="20"/>
      <c r="O5" s="20"/>
      <c r="P5" s="20"/>
    </row>
    <row r="6" spans="1:17" s="15" customFormat="1" ht="12.75">
      <c r="A6" s="28"/>
      <c r="B6" s="17"/>
      <c r="C6" s="19"/>
      <c r="E6" s="20"/>
      <c r="F6" s="20"/>
      <c r="G6" s="29"/>
      <c r="H6" s="20"/>
      <c r="I6" s="30"/>
      <c r="J6" s="20"/>
      <c r="K6" s="20"/>
      <c r="L6" s="20"/>
      <c r="M6" s="20"/>
      <c r="N6" s="20"/>
      <c r="O6" s="20"/>
      <c r="P6" s="20"/>
    </row>
    <row r="7" spans="1:17">
      <c r="A7" s="28"/>
      <c r="B7" s="17"/>
      <c r="C7" s="19"/>
      <c r="D7" s="31"/>
      <c r="E7" s="32"/>
      <c r="F7" s="32"/>
      <c r="G7" s="33" t="s">
        <v>5</v>
      </c>
      <c r="H7" s="33"/>
      <c r="I7" s="34"/>
      <c r="J7" s="35"/>
      <c r="K7" s="20"/>
      <c r="L7" s="20"/>
      <c r="M7" s="20"/>
      <c r="N7" s="20"/>
      <c r="O7" s="20"/>
      <c r="P7" s="20"/>
    </row>
    <row r="8" spans="1:17" s="15" customFormat="1" ht="12.75">
      <c r="A8" s="28"/>
      <c r="B8" s="17"/>
      <c r="C8" s="19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7" s="15" customFormat="1" ht="12.75">
      <c r="A9" s="28"/>
      <c r="B9" s="17"/>
      <c r="C9" s="19"/>
      <c r="E9" s="20"/>
      <c r="F9" s="20"/>
      <c r="G9" s="36" t="s">
        <v>6</v>
      </c>
      <c r="H9" s="36"/>
      <c r="I9" s="36"/>
      <c r="J9" s="20"/>
      <c r="K9" s="20"/>
      <c r="L9" s="20"/>
      <c r="M9" s="20"/>
      <c r="N9" s="20"/>
      <c r="O9" s="20"/>
      <c r="P9" s="20"/>
    </row>
    <row r="10" spans="1:17" s="15" customFormat="1" ht="12.75">
      <c r="A10" s="28"/>
      <c r="B10" s="17"/>
      <c r="C10" s="19"/>
      <c r="E10" s="20"/>
      <c r="F10" s="20"/>
      <c r="G10" s="29" t="s">
        <v>7</v>
      </c>
      <c r="H10" s="29"/>
      <c r="I10" s="29"/>
      <c r="J10" s="20"/>
      <c r="K10" s="20"/>
      <c r="L10" s="20"/>
      <c r="M10" s="20"/>
      <c r="N10" s="20"/>
      <c r="O10" s="20"/>
      <c r="P10" s="20"/>
    </row>
    <row r="11" spans="1:17" s="15" customFormat="1" ht="0.75" customHeight="1">
      <c r="A11" s="28"/>
      <c r="B11" s="17"/>
      <c r="C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7" ht="50.25" customHeight="1">
      <c r="A12" s="28"/>
      <c r="B12" s="17"/>
      <c r="C12" s="37" t="s">
        <v>8</v>
      </c>
      <c r="D12" s="54" t="s">
        <v>87</v>
      </c>
      <c r="E12" s="54"/>
      <c r="F12" s="54"/>
      <c r="G12" s="54"/>
      <c r="H12" s="54"/>
      <c r="I12" s="54"/>
      <c r="J12" s="54"/>
      <c r="K12" s="54"/>
      <c r="L12" s="54"/>
      <c r="M12" s="20"/>
      <c r="N12" s="20"/>
      <c r="O12" s="20"/>
      <c r="P12" s="20"/>
    </row>
    <row r="13" spans="1:17">
      <c r="A13" s="28"/>
      <c r="B13" s="17"/>
      <c r="C13" s="19"/>
      <c r="D13" s="38"/>
      <c r="E13" s="32"/>
      <c r="F13" s="32"/>
      <c r="G13" s="33" t="s">
        <v>9</v>
      </c>
      <c r="H13" s="33"/>
      <c r="I13" s="33"/>
      <c r="J13" s="32"/>
      <c r="K13" s="35"/>
      <c r="L13" s="20"/>
      <c r="M13" s="20"/>
      <c r="N13" s="20"/>
      <c r="O13" s="20"/>
      <c r="P13" s="20"/>
    </row>
    <row r="14" spans="1:17" s="15" customFormat="1" ht="12.75">
      <c r="A14" s="39"/>
      <c r="B14" s="40"/>
      <c r="C14" s="19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7">
      <c r="A15" s="28"/>
      <c r="B15" s="17"/>
      <c r="C15" s="19"/>
      <c r="D15" s="23" t="s">
        <v>10</v>
      </c>
      <c r="E15" s="20"/>
      <c r="F15" s="20"/>
      <c r="G15" s="20"/>
      <c r="H15" s="23"/>
      <c r="I15" s="23"/>
      <c r="J15" s="23"/>
      <c r="K15" s="20"/>
      <c r="L15" s="20"/>
      <c r="M15" s="20"/>
      <c r="N15" s="20"/>
      <c r="O15" s="20"/>
      <c r="P15" s="20"/>
      <c r="Q15" s="20"/>
    </row>
    <row r="16" spans="1:17">
      <c r="A16" s="28"/>
      <c r="B16" s="17"/>
      <c r="C16" s="19"/>
      <c r="D16" s="23" t="s">
        <v>11</v>
      </c>
      <c r="E16" s="20"/>
      <c r="F16" s="20"/>
      <c r="G16" s="20"/>
      <c r="H16" s="23"/>
      <c r="I16" s="23"/>
      <c r="J16" s="7" t="s">
        <v>12</v>
      </c>
      <c r="K16" s="7"/>
      <c r="L16" s="27" t="s">
        <v>13</v>
      </c>
      <c r="M16" s="20"/>
      <c r="N16" s="20"/>
      <c r="O16" s="20"/>
      <c r="P16" s="20"/>
    </row>
    <row r="17" spans="1:17">
      <c r="A17" s="28"/>
      <c r="B17" s="17"/>
      <c r="C17" s="19"/>
      <c r="D17" s="23" t="s">
        <v>14</v>
      </c>
      <c r="E17" s="20"/>
      <c r="F17" s="20"/>
      <c r="G17" s="20"/>
      <c r="H17" s="23"/>
      <c r="I17" s="23"/>
      <c r="J17" s="7" t="s">
        <v>15</v>
      </c>
      <c r="K17" s="7"/>
      <c r="L17" s="27" t="s">
        <v>13</v>
      </c>
      <c r="M17" s="20"/>
      <c r="N17" s="20"/>
      <c r="O17" s="20"/>
      <c r="P17" s="20"/>
    </row>
    <row r="18" spans="1:17" outlineLevel="1">
      <c r="A18" s="28"/>
      <c r="B18" s="17"/>
      <c r="C18" s="19"/>
      <c r="D18" s="23" t="s">
        <v>16</v>
      </c>
      <c r="E18" s="20"/>
      <c r="F18" s="20"/>
      <c r="G18" s="20"/>
      <c r="H18" s="23"/>
      <c r="I18" s="23"/>
      <c r="J18" s="7" t="s">
        <v>17</v>
      </c>
      <c r="K18" s="7"/>
      <c r="L18" s="27" t="s">
        <v>18</v>
      </c>
      <c r="M18" s="20"/>
      <c r="N18" s="20"/>
      <c r="O18" s="20"/>
      <c r="P18" s="20"/>
    </row>
    <row r="19" spans="1:17">
      <c r="A19" s="28"/>
      <c r="B19" s="17"/>
      <c r="C19" s="19"/>
      <c r="D19" s="25" t="s">
        <v>19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7">
      <c r="A20" s="28"/>
      <c r="B20" s="17"/>
      <c r="C20" s="18"/>
      <c r="D20" s="19"/>
      <c r="E20" s="29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7">
      <c r="A21" s="28"/>
      <c r="B21" s="17"/>
      <c r="C21" s="18"/>
      <c r="D21" s="19"/>
      <c r="E21" s="29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7" ht="19.5" customHeight="1">
      <c r="A22" s="6" t="s">
        <v>20</v>
      </c>
      <c r="B22" s="5" t="s">
        <v>21</v>
      </c>
      <c r="C22" s="6" t="s">
        <v>22</v>
      </c>
      <c r="D22" s="6" t="s">
        <v>23</v>
      </c>
      <c r="E22" s="6" t="s">
        <v>24</v>
      </c>
      <c r="F22" s="6" t="s">
        <v>25</v>
      </c>
      <c r="G22" s="6"/>
      <c r="H22" s="6"/>
      <c r="I22" s="6"/>
      <c r="J22" s="6" t="s">
        <v>26</v>
      </c>
      <c r="K22" s="6"/>
      <c r="L22" s="6"/>
      <c r="M22" s="6"/>
      <c r="N22" s="6"/>
      <c r="O22" s="6" t="s">
        <v>27</v>
      </c>
      <c r="P22" s="6" t="s">
        <v>28</v>
      </c>
      <c r="Q22" s="4" t="s">
        <v>29</v>
      </c>
    </row>
    <row r="23" spans="1:17" ht="18.75" customHeight="1">
      <c r="A23" s="6"/>
      <c r="B23" s="5"/>
      <c r="C23" s="6"/>
      <c r="D23" s="6"/>
      <c r="E23" s="6"/>
      <c r="F23" s="6" t="s">
        <v>30</v>
      </c>
      <c r="G23" s="6" t="s">
        <v>31</v>
      </c>
      <c r="H23" s="6"/>
      <c r="I23" s="6"/>
      <c r="J23" s="6" t="s">
        <v>32</v>
      </c>
      <c r="K23" s="6" t="s">
        <v>30</v>
      </c>
      <c r="L23" s="6" t="s">
        <v>31</v>
      </c>
      <c r="M23" s="6"/>
      <c r="N23" s="6"/>
      <c r="O23" s="6"/>
      <c r="P23" s="6"/>
      <c r="Q23" s="4"/>
    </row>
    <row r="24" spans="1:17" ht="22.5" customHeight="1">
      <c r="A24" s="6"/>
      <c r="B24" s="5"/>
      <c r="C24" s="6"/>
      <c r="D24" s="6"/>
      <c r="E24" s="6"/>
      <c r="F24" s="6"/>
      <c r="G24" s="41" t="s">
        <v>33</v>
      </c>
      <c r="H24" s="41" t="s">
        <v>34</v>
      </c>
      <c r="I24" s="41" t="s">
        <v>35</v>
      </c>
      <c r="J24" s="6"/>
      <c r="K24" s="6"/>
      <c r="L24" s="41" t="s">
        <v>33</v>
      </c>
      <c r="M24" s="41" t="s">
        <v>34</v>
      </c>
      <c r="N24" s="41" t="s">
        <v>35</v>
      </c>
      <c r="O24" s="6"/>
      <c r="P24" s="6"/>
      <c r="Q24" s="4"/>
    </row>
    <row r="25" spans="1:17">
      <c r="A25" s="42">
        <v>1</v>
      </c>
      <c r="B25" s="43">
        <v>2</v>
      </c>
      <c r="C25" s="41">
        <v>3</v>
      </c>
      <c r="D25" s="41">
        <v>4</v>
      </c>
      <c r="E25" s="44">
        <v>5</v>
      </c>
      <c r="F25" s="45">
        <v>6</v>
      </c>
      <c r="G25" s="45">
        <v>7</v>
      </c>
      <c r="H25" s="45">
        <v>8</v>
      </c>
      <c r="I25" s="45">
        <v>9</v>
      </c>
      <c r="J25" s="45">
        <v>10</v>
      </c>
      <c r="K25" s="45">
        <v>11</v>
      </c>
      <c r="L25" s="45">
        <v>12</v>
      </c>
      <c r="M25" s="45">
        <v>13</v>
      </c>
      <c r="N25" s="45">
        <v>14</v>
      </c>
      <c r="O25" s="45">
        <v>15</v>
      </c>
      <c r="P25" s="45">
        <v>16</v>
      </c>
      <c r="Q25" s="45">
        <v>17</v>
      </c>
    </row>
    <row r="26" spans="1:17" ht="19.149999999999999" customHeight="1">
      <c r="A26" s="3" t="s">
        <v>36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84.5">
      <c r="A27" s="42" t="s">
        <v>37</v>
      </c>
      <c r="B27" s="46" t="s">
        <v>38</v>
      </c>
      <c r="C27" s="47" t="s">
        <v>39</v>
      </c>
      <c r="D27" s="44" t="s">
        <v>40</v>
      </c>
      <c r="E27" s="48">
        <v>217</v>
      </c>
      <c r="F27" s="49">
        <v>75.66</v>
      </c>
      <c r="G27" s="49">
        <v>30.48</v>
      </c>
      <c r="H27" s="49">
        <v>2.14</v>
      </c>
      <c r="I27" s="49">
        <v>0.31</v>
      </c>
      <c r="J27" s="50"/>
      <c r="K27" s="51">
        <f t="shared" ref="K27:K39" si="0">F27*E27</f>
        <v>16418.219999999998</v>
      </c>
      <c r="L27" s="51">
        <f>G27*E27</f>
        <v>6614.16</v>
      </c>
      <c r="M27" s="50">
        <f>H27*E27</f>
        <v>464.38000000000005</v>
      </c>
      <c r="N27" s="51">
        <f>I27*E27</f>
        <v>67.27</v>
      </c>
      <c r="O27" s="50">
        <v>3.0720000000000001</v>
      </c>
      <c r="P27" s="50">
        <f>O27*E27</f>
        <v>666.62400000000002</v>
      </c>
      <c r="Q27" s="50"/>
    </row>
    <row r="28" spans="1:17" ht="51">
      <c r="A28" s="42" t="s">
        <v>41</v>
      </c>
      <c r="B28" s="46" t="s">
        <v>42</v>
      </c>
      <c r="C28" s="47" t="s">
        <v>43</v>
      </c>
      <c r="D28" s="44" t="s">
        <v>40</v>
      </c>
      <c r="E28" s="48">
        <v>217</v>
      </c>
      <c r="F28" s="49">
        <v>212.17</v>
      </c>
      <c r="G28" s="50"/>
      <c r="H28" s="50"/>
      <c r="I28" s="50"/>
      <c r="J28" s="50"/>
      <c r="K28" s="51">
        <f t="shared" si="0"/>
        <v>46040.89</v>
      </c>
      <c r="L28" s="51"/>
      <c r="M28" s="50"/>
      <c r="N28" s="51"/>
      <c r="O28" s="50"/>
      <c r="P28" s="50"/>
      <c r="Q28" s="50"/>
    </row>
    <row r="29" spans="1:17" ht="160.5">
      <c r="A29" s="42" t="s">
        <v>44</v>
      </c>
      <c r="B29" s="46" t="s">
        <v>45</v>
      </c>
      <c r="C29" s="47" t="s">
        <v>46</v>
      </c>
      <c r="D29" s="44" t="s">
        <v>40</v>
      </c>
      <c r="E29" s="48">
        <v>217</v>
      </c>
      <c r="F29" s="49">
        <v>5.9</v>
      </c>
      <c r="G29" s="49">
        <v>3.34</v>
      </c>
      <c r="H29" s="49">
        <v>2.14</v>
      </c>
      <c r="I29" s="49">
        <v>0.31</v>
      </c>
      <c r="J29" s="50"/>
      <c r="K29" s="51">
        <f t="shared" si="0"/>
        <v>1280.3000000000002</v>
      </c>
      <c r="L29" s="51">
        <f>G29*E29</f>
        <v>724.78</v>
      </c>
      <c r="M29" s="50">
        <f>H29*E29</f>
        <v>464.38000000000005</v>
      </c>
      <c r="N29" s="51">
        <f>I29*E29</f>
        <v>67.27</v>
      </c>
      <c r="O29" s="50">
        <v>0.33600000000000002</v>
      </c>
      <c r="P29" s="50">
        <f>O29*E29</f>
        <v>72.912000000000006</v>
      </c>
      <c r="Q29" s="50"/>
    </row>
    <row r="30" spans="1:17" ht="63">
      <c r="A30" s="42" t="s">
        <v>47</v>
      </c>
      <c r="B30" s="46" t="s">
        <v>42</v>
      </c>
      <c r="C30" s="47" t="s">
        <v>48</v>
      </c>
      <c r="D30" s="44" t="s">
        <v>40</v>
      </c>
      <c r="E30" s="48">
        <v>217</v>
      </c>
      <c r="F30" s="49">
        <v>664.62</v>
      </c>
      <c r="G30" s="50"/>
      <c r="H30" s="50"/>
      <c r="I30" s="50"/>
      <c r="J30" s="50"/>
      <c r="K30" s="51">
        <f t="shared" si="0"/>
        <v>144222.54</v>
      </c>
      <c r="L30" s="51"/>
      <c r="M30" s="50"/>
      <c r="N30" s="51"/>
      <c r="O30" s="50"/>
      <c r="P30" s="50"/>
      <c r="Q30" s="50"/>
    </row>
    <row r="31" spans="1:17" ht="172.5">
      <c r="A31" s="42" t="s">
        <v>49</v>
      </c>
      <c r="B31" s="46" t="s">
        <v>50</v>
      </c>
      <c r="C31" s="47" t="s">
        <v>51</v>
      </c>
      <c r="D31" s="44" t="s">
        <v>40</v>
      </c>
      <c r="E31" s="48">
        <v>217</v>
      </c>
      <c r="F31" s="49">
        <v>66.5</v>
      </c>
      <c r="G31" s="49">
        <v>26.47</v>
      </c>
      <c r="H31" s="49">
        <v>3.66</v>
      </c>
      <c r="I31" s="49">
        <v>0.31</v>
      </c>
      <c r="J31" s="50"/>
      <c r="K31" s="51">
        <f t="shared" si="0"/>
        <v>14430.5</v>
      </c>
      <c r="L31" s="51">
        <f>G31*E31</f>
        <v>5743.99</v>
      </c>
      <c r="M31" s="50">
        <f>H31*E31</f>
        <v>794.22</v>
      </c>
      <c r="N31" s="51">
        <f>I31*E31</f>
        <v>67.27</v>
      </c>
      <c r="O31" s="50">
        <v>2.7839999999999998</v>
      </c>
      <c r="P31" s="50">
        <f>O31*E31</f>
        <v>604.12799999999993</v>
      </c>
      <c r="Q31" s="50"/>
    </row>
    <row r="32" spans="1:17" ht="63">
      <c r="A32" s="42" t="s">
        <v>52</v>
      </c>
      <c r="B32" s="46" t="s">
        <v>42</v>
      </c>
      <c r="C32" s="47" t="s">
        <v>53</v>
      </c>
      <c r="D32" s="44" t="s">
        <v>40</v>
      </c>
      <c r="E32" s="48">
        <v>217</v>
      </c>
      <c r="F32" s="49">
        <v>23.36</v>
      </c>
      <c r="G32" s="50"/>
      <c r="H32" s="50"/>
      <c r="I32" s="50"/>
      <c r="J32" s="50"/>
      <c r="K32" s="51">
        <f t="shared" si="0"/>
        <v>5069.12</v>
      </c>
      <c r="L32" s="51"/>
      <c r="M32" s="50"/>
      <c r="N32" s="51"/>
      <c r="O32" s="50"/>
      <c r="P32" s="50"/>
      <c r="Q32" s="50"/>
    </row>
    <row r="33" spans="1:17" ht="160.5">
      <c r="A33" s="42" t="s">
        <v>54</v>
      </c>
      <c r="B33" s="46" t="s">
        <v>55</v>
      </c>
      <c r="C33" s="47" t="s">
        <v>56</v>
      </c>
      <c r="D33" s="44" t="s">
        <v>57</v>
      </c>
      <c r="E33" s="48">
        <v>10.85</v>
      </c>
      <c r="F33" s="49">
        <v>1159.5999999999999</v>
      </c>
      <c r="G33" s="49">
        <v>187.25</v>
      </c>
      <c r="H33" s="49">
        <v>77.34</v>
      </c>
      <c r="I33" s="49">
        <v>6.62</v>
      </c>
      <c r="J33" s="50"/>
      <c r="K33" s="51">
        <f t="shared" si="0"/>
        <v>12581.659999999998</v>
      </c>
      <c r="L33" s="51">
        <f>G33*E33</f>
        <v>2031.6624999999999</v>
      </c>
      <c r="M33" s="50">
        <f>H33*E33</f>
        <v>839.13900000000001</v>
      </c>
      <c r="N33" s="51">
        <f>I33*E33</f>
        <v>71.826999999999998</v>
      </c>
      <c r="O33" s="50">
        <v>19.920000000000002</v>
      </c>
      <c r="P33" s="50">
        <v>129.47999999999999</v>
      </c>
      <c r="Q33" s="50"/>
    </row>
    <row r="34" spans="1:17" ht="160.5">
      <c r="A34" s="42" t="s">
        <v>58</v>
      </c>
      <c r="B34" s="46" t="s">
        <v>59</v>
      </c>
      <c r="C34" s="47" t="s">
        <v>60</v>
      </c>
      <c r="D34" s="44" t="s">
        <v>61</v>
      </c>
      <c r="E34" s="48">
        <v>65.099999999999994</v>
      </c>
      <c r="F34" s="49">
        <v>634.82000000000005</v>
      </c>
      <c r="G34" s="49">
        <v>93.52</v>
      </c>
      <c r="H34" s="49">
        <v>54.54</v>
      </c>
      <c r="I34" s="49">
        <v>4.21</v>
      </c>
      <c r="J34" s="50"/>
      <c r="K34" s="51">
        <f t="shared" si="0"/>
        <v>41326.781999999999</v>
      </c>
      <c r="L34" s="51">
        <f>G34*E34</f>
        <v>6088.1519999999991</v>
      </c>
      <c r="M34" s="50">
        <f>H34*E34</f>
        <v>3550.5539999999996</v>
      </c>
      <c r="N34" s="51">
        <f>I34*E34</f>
        <v>274.07099999999997</v>
      </c>
      <c r="O34" s="50">
        <v>9.9480000000000004</v>
      </c>
      <c r="P34" s="50">
        <v>387.97</v>
      </c>
      <c r="Q34" s="50"/>
    </row>
    <row r="35" spans="1:17" ht="184.5">
      <c r="A35" s="42" t="s">
        <v>62</v>
      </c>
      <c r="B35" s="46" t="s">
        <v>63</v>
      </c>
      <c r="C35" s="47" t="s">
        <v>64</v>
      </c>
      <c r="D35" s="44" t="s">
        <v>57</v>
      </c>
      <c r="E35" s="48">
        <v>4.34</v>
      </c>
      <c r="F35" s="49">
        <v>554.73</v>
      </c>
      <c r="G35" s="49">
        <v>362.76</v>
      </c>
      <c r="H35" s="49">
        <v>6.4</v>
      </c>
      <c r="I35" s="49">
        <v>0.91</v>
      </c>
      <c r="J35" s="50"/>
      <c r="K35" s="51">
        <f t="shared" si="0"/>
        <v>2407.5282000000002</v>
      </c>
      <c r="L35" s="51">
        <f>G35*E35</f>
        <v>1574.3783999999998</v>
      </c>
      <c r="M35" s="50">
        <f>H35*E35</f>
        <v>27.776</v>
      </c>
      <c r="N35" s="51">
        <f>I35*E35</f>
        <v>3.9493999999999998</v>
      </c>
      <c r="O35" s="50">
        <v>38.591999999999999</v>
      </c>
      <c r="P35" s="50">
        <f>O35*E35</f>
        <v>167.48927999999998</v>
      </c>
      <c r="Q35" s="50"/>
    </row>
    <row r="36" spans="1:17" ht="172.5">
      <c r="A36" s="42" t="s">
        <v>65</v>
      </c>
      <c r="B36" s="46" t="s">
        <v>66</v>
      </c>
      <c r="C36" s="47" t="s">
        <v>67</v>
      </c>
      <c r="D36" s="44" t="s">
        <v>57</v>
      </c>
      <c r="E36" s="48">
        <v>10.85</v>
      </c>
      <c r="F36" s="49">
        <v>791.47</v>
      </c>
      <c r="G36" s="49">
        <v>374.5</v>
      </c>
      <c r="H36" s="49">
        <v>186.42</v>
      </c>
      <c r="I36" s="49">
        <v>19.27</v>
      </c>
      <c r="J36" s="50"/>
      <c r="K36" s="51">
        <f t="shared" si="0"/>
        <v>8587.4495000000006</v>
      </c>
      <c r="L36" s="51">
        <f>G36*E36</f>
        <v>4063.3249999999998</v>
      </c>
      <c r="M36" s="50">
        <f>H36*E36</f>
        <v>2022.6569999999997</v>
      </c>
      <c r="N36" s="51">
        <f>I36*E36</f>
        <v>209.0795</v>
      </c>
      <c r="O36" s="50">
        <v>39.840000000000003</v>
      </c>
      <c r="P36" s="50">
        <f>O36*E36</f>
        <v>432.26400000000001</v>
      </c>
      <c r="Q36" s="50"/>
    </row>
    <row r="37" spans="1:17" ht="51">
      <c r="A37" s="42" t="s">
        <v>68</v>
      </c>
      <c r="B37" s="46" t="s">
        <v>42</v>
      </c>
      <c r="C37" s="47" t="s">
        <v>69</v>
      </c>
      <c r="D37" s="44" t="s">
        <v>70</v>
      </c>
      <c r="E37" s="48">
        <v>1085</v>
      </c>
      <c r="F37" s="49">
        <v>2.63</v>
      </c>
      <c r="G37" s="50"/>
      <c r="H37" s="50"/>
      <c r="I37" s="50"/>
      <c r="J37" s="50"/>
      <c r="K37" s="51">
        <f t="shared" si="0"/>
        <v>2853.5499999999997</v>
      </c>
      <c r="L37" s="51"/>
      <c r="M37" s="50"/>
      <c r="N37" s="51"/>
      <c r="O37" s="50"/>
      <c r="P37" s="50"/>
      <c r="Q37" s="50"/>
    </row>
    <row r="38" spans="1:17" ht="196.5">
      <c r="A38" s="42" t="s">
        <v>71</v>
      </c>
      <c r="B38" s="46" t="s">
        <v>72</v>
      </c>
      <c r="C38" s="47" t="s">
        <v>73</v>
      </c>
      <c r="D38" s="44" t="s">
        <v>57</v>
      </c>
      <c r="E38" s="48">
        <v>10.85</v>
      </c>
      <c r="F38" s="49">
        <v>150.29</v>
      </c>
      <c r="G38" s="49">
        <v>101.06</v>
      </c>
      <c r="H38" s="49">
        <v>12.79</v>
      </c>
      <c r="I38" s="49">
        <v>1.81</v>
      </c>
      <c r="J38" s="50"/>
      <c r="K38" s="51">
        <f t="shared" si="0"/>
        <v>1630.6464999999998</v>
      </c>
      <c r="L38" s="51">
        <f>G38*E38</f>
        <v>1096.501</v>
      </c>
      <c r="M38" s="50">
        <f>H38*E38</f>
        <v>138.77149999999997</v>
      </c>
      <c r="N38" s="51">
        <f>I38*E38</f>
        <v>19.638500000000001</v>
      </c>
      <c r="O38" s="50">
        <v>10.752000000000001</v>
      </c>
      <c r="P38" s="50">
        <f>O38*E38</f>
        <v>116.6592</v>
      </c>
      <c r="Q38" s="50"/>
    </row>
    <row r="39" spans="1:17" ht="51">
      <c r="A39" s="42" t="s">
        <v>74</v>
      </c>
      <c r="B39" s="46" t="s">
        <v>42</v>
      </c>
      <c r="C39" s="47" t="s">
        <v>75</v>
      </c>
      <c r="D39" s="44" t="s">
        <v>70</v>
      </c>
      <c r="E39" s="48">
        <v>434</v>
      </c>
      <c r="F39" s="49">
        <v>6.46</v>
      </c>
      <c r="G39" s="50"/>
      <c r="H39" s="50"/>
      <c r="I39" s="50"/>
      <c r="J39" s="50"/>
      <c r="K39" s="51">
        <f t="shared" si="0"/>
        <v>2803.64</v>
      </c>
      <c r="L39" s="51"/>
      <c r="M39" s="50"/>
      <c r="N39" s="51"/>
      <c r="O39" s="50"/>
      <c r="P39" s="50"/>
      <c r="Q39" s="50"/>
    </row>
    <row r="40" spans="1:17" ht="15" customHeight="1">
      <c r="A40" s="2" t="s">
        <v>76</v>
      </c>
      <c r="B40" s="2"/>
      <c r="C40" s="2"/>
      <c r="D40" s="2"/>
      <c r="E40" s="2"/>
      <c r="F40" s="2"/>
      <c r="G40" s="2"/>
      <c r="H40" s="2"/>
      <c r="I40" s="2"/>
      <c r="J40" s="2"/>
      <c r="K40" s="52">
        <v>300387</v>
      </c>
      <c r="L40" s="52">
        <f>SUM(L27:L39)</f>
        <v>27936.948900000003</v>
      </c>
      <c r="M40" s="52">
        <f>SUM(M27:M39)</f>
        <v>8301.8775000000005</v>
      </c>
      <c r="N40" s="52">
        <f>SUM(N27:N39)</f>
        <v>780.3753999999999</v>
      </c>
      <c r="O40" s="52"/>
      <c r="P40" s="52">
        <f>SUM(P27:P39)</f>
        <v>2577.52648</v>
      </c>
      <c r="Q40" s="50"/>
    </row>
    <row r="41" spans="1:17" ht="15" customHeight="1">
      <c r="A41" s="2" t="s">
        <v>77</v>
      </c>
      <c r="B41" s="2"/>
      <c r="C41" s="2"/>
      <c r="D41" s="2"/>
      <c r="E41" s="2"/>
      <c r="F41" s="2"/>
      <c r="G41" s="2"/>
      <c r="H41" s="2"/>
      <c r="I41" s="2"/>
      <c r="J41" s="2"/>
      <c r="K41" s="49">
        <v>27281</v>
      </c>
      <c r="L41" s="50"/>
      <c r="M41" s="50"/>
      <c r="N41" s="50"/>
      <c r="O41" s="50"/>
      <c r="P41" s="50"/>
      <c r="Q41" s="50"/>
    </row>
    <row r="42" spans="1:17" ht="15" customHeight="1">
      <c r="A42" s="2" t="s">
        <v>78</v>
      </c>
      <c r="B42" s="2"/>
      <c r="C42" s="2"/>
      <c r="D42" s="2"/>
      <c r="E42" s="2"/>
      <c r="F42" s="2"/>
      <c r="G42" s="2"/>
      <c r="H42" s="2"/>
      <c r="I42" s="2"/>
      <c r="J42" s="2"/>
      <c r="K42" s="50"/>
      <c r="L42" s="50"/>
      <c r="M42" s="50"/>
      <c r="N42" s="50"/>
      <c r="O42" s="50"/>
      <c r="P42" s="50"/>
      <c r="Q42" s="50"/>
    </row>
    <row r="43" spans="1:17" ht="15" customHeight="1">
      <c r="A43" s="2" t="s">
        <v>79</v>
      </c>
      <c r="B43" s="2"/>
      <c r="C43" s="2"/>
      <c r="D43" s="2"/>
      <c r="E43" s="2"/>
      <c r="F43" s="2"/>
      <c r="G43" s="2"/>
      <c r="H43" s="2"/>
      <c r="I43" s="2"/>
      <c r="J43" s="2"/>
      <c r="K43" s="49">
        <v>27281</v>
      </c>
      <c r="L43" s="50"/>
      <c r="M43" s="50"/>
      <c r="N43" s="50"/>
      <c r="O43" s="50"/>
      <c r="P43" s="50"/>
      <c r="Q43" s="50"/>
    </row>
    <row r="44" spans="1:17" ht="15" customHeight="1">
      <c r="A44" s="2" t="s">
        <v>80</v>
      </c>
      <c r="B44" s="2"/>
      <c r="C44" s="2"/>
      <c r="D44" s="2"/>
      <c r="E44" s="2"/>
      <c r="F44" s="2"/>
      <c r="G44" s="2"/>
      <c r="H44" s="2"/>
      <c r="I44" s="2"/>
      <c r="J44" s="2"/>
      <c r="K44" s="49">
        <v>18666</v>
      </c>
      <c r="L44" s="50"/>
      <c r="M44" s="50"/>
      <c r="N44" s="50"/>
      <c r="O44" s="50"/>
      <c r="P44" s="50"/>
      <c r="Q44" s="50"/>
    </row>
    <row r="45" spans="1:17" ht="15" customHeight="1">
      <c r="A45" s="2" t="s">
        <v>78</v>
      </c>
      <c r="B45" s="2"/>
      <c r="C45" s="2"/>
      <c r="D45" s="2"/>
      <c r="E45" s="2"/>
      <c r="F45" s="2"/>
      <c r="G45" s="2"/>
      <c r="H45" s="2"/>
      <c r="I45" s="2"/>
      <c r="J45" s="2"/>
      <c r="K45" s="50"/>
      <c r="L45" s="50"/>
      <c r="M45" s="50"/>
      <c r="N45" s="50"/>
      <c r="O45" s="50"/>
      <c r="P45" s="50"/>
      <c r="Q45" s="50"/>
    </row>
    <row r="46" spans="1:17" ht="15" customHeight="1">
      <c r="A46" s="2" t="s">
        <v>81</v>
      </c>
      <c r="B46" s="2"/>
      <c r="C46" s="2"/>
      <c r="D46" s="2"/>
      <c r="E46" s="2"/>
      <c r="F46" s="2"/>
      <c r="G46" s="2"/>
      <c r="H46" s="2"/>
      <c r="I46" s="2"/>
      <c r="J46" s="2"/>
      <c r="K46" s="49">
        <v>18666</v>
      </c>
      <c r="L46" s="50"/>
      <c r="M46" s="50"/>
      <c r="N46" s="50"/>
      <c r="O46" s="50"/>
      <c r="P46" s="50"/>
      <c r="Q46" s="50"/>
    </row>
    <row r="47" spans="1:17" ht="15" customHeight="1">
      <c r="A47" s="1" t="s">
        <v>82</v>
      </c>
      <c r="B47" s="1"/>
      <c r="C47" s="1"/>
      <c r="D47" s="1"/>
      <c r="E47" s="1"/>
      <c r="F47" s="1"/>
      <c r="G47" s="1"/>
      <c r="H47" s="1"/>
      <c r="I47" s="1"/>
      <c r="J47" s="1"/>
      <c r="K47" s="50"/>
      <c r="L47" s="50"/>
      <c r="M47" s="50"/>
      <c r="N47" s="50"/>
      <c r="O47" s="50"/>
      <c r="P47" s="50"/>
      <c r="Q47" s="50"/>
    </row>
    <row r="48" spans="1:17" ht="15" customHeight="1">
      <c r="A48" s="2" t="s">
        <v>83</v>
      </c>
      <c r="B48" s="2"/>
      <c r="C48" s="2"/>
      <c r="D48" s="2"/>
      <c r="E48" s="2"/>
      <c r="F48" s="2"/>
      <c r="G48" s="2"/>
      <c r="H48" s="2"/>
      <c r="I48" s="2"/>
      <c r="J48" s="2"/>
      <c r="K48" s="52">
        <v>346334</v>
      </c>
      <c r="L48" s="50"/>
      <c r="M48" s="50"/>
      <c r="N48" s="50"/>
      <c r="O48" s="50"/>
      <c r="P48" s="49">
        <v>2578</v>
      </c>
      <c r="Q48" s="50"/>
    </row>
    <row r="49" spans="1:17" ht="26.1" customHeight="1">
      <c r="A49" s="2" t="s">
        <v>84</v>
      </c>
      <c r="B49" s="2"/>
      <c r="C49" s="2"/>
      <c r="D49" s="2"/>
      <c r="E49" s="2"/>
      <c r="F49" s="2"/>
      <c r="G49" s="2"/>
      <c r="H49" s="2"/>
      <c r="I49" s="2"/>
      <c r="J49" s="2"/>
      <c r="K49" s="49">
        <v>2514384.4300000002</v>
      </c>
      <c r="L49" s="50"/>
      <c r="M49" s="50"/>
      <c r="N49" s="50"/>
      <c r="O49" s="50"/>
      <c r="P49" s="49">
        <v>2578</v>
      </c>
      <c r="Q49" s="50"/>
    </row>
    <row r="50" spans="1:17" ht="15" customHeight="1">
      <c r="A50" s="2" t="s">
        <v>85</v>
      </c>
      <c r="B50" s="2"/>
      <c r="C50" s="2"/>
      <c r="D50" s="2"/>
      <c r="E50" s="2"/>
      <c r="F50" s="2"/>
      <c r="G50" s="2"/>
      <c r="H50" s="2"/>
      <c r="I50" s="2"/>
      <c r="J50" s="2"/>
      <c r="K50" s="49">
        <f>K51-K49</f>
        <v>502876.87999999989</v>
      </c>
      <c r="L50" s="50"/>
      <c r="M50" s="50"/>
      <c r="N50" s="50"/>
      <c r="O50" s="50"/>
      <c r="P50" s="50"/>
      <c r="Q50" s="50"/>
    </row>
    <row r="51" spans="1:17" ht="15" customHeight="1">
      <c r="A51" s="1" t="s">
        <v>86</v>
      </c>
      <c r="B51" s="1"/>
      <c r="C51" s="1"/>
      <c r="D51" s="1"/>
      <c r="E51" s="1"/>
      <c r="F51" s="1"/>
      <c r="G51" s="1"/>
      <c r="H51" s="1"/>
      <c r="I51" s="1"/>
      <c r="J51" s="1"/>
      <c r="K51" s="53">
        <v>3017261.31</v>
      </c>
      <c r="L51" s="50"/>
      <c r="M51" s="50"/>
      <c r="N51" s="50"/>
      <c r="O51" s="50"/>
      <c r="P51" s="53">
        <v>2578</v>
      </c>
      <c r="Q51" s="50"/>
    </row>
  </sheetData>
  <mergeCells count="33">
    <mergeCell ref="A51:J51"/>
    <mergeCell ref="D12:L12"/>
    <mergeCell ref="A46:J46"/>
    <mergeCell ref="A47:J47"/>
    <mergeCell ref="A48:J48"/>
    <mergeCell ref="A49:J49"/>
    <mergeCell ref="A50:J50"/>
    <mergeCell ref="A41:J41"/>
    <mergeCell ref="A42:J42"/>
    <mergeCell ref="A43:J43"/>
    <mergeCell ref="A44:J44"/>
    <mergeCell ref="A45:J45"/>
    <mergeCell ref="J23:J24"/>
    <mergeCell ref="K23:K24"/>
    <mergeCell ref="L23:N23"/>
    <mergeCell ref="A26:Q26"/>
    <mergeCell ref="A40:J40"/>
    <mergeCell ref="M3:Q3"/>
    <mergeCell ref="J16:K16"/>
    <mergeCell ref="J17:K17"/>
    <mergeCell ref="J18:K18"/>
    <mergeCell ref="A22:A24"/>
    <mergeCell ref="B22:B24"/>
    <mergeCell ref="C22:C24"/>
    <mergeCell ref="D22:D24"/>
    <mergeCell ref="E22:E24"/>
    <mergeCell ref="F22:I22"/>
    <mergeCell ref="J22:N22"/>
    <mergeCell ref="O22:O24"/>
    <mergeCell ref="P22:P24"/>
    <mergeCell ref="Q22:Q24"/>
    <mergeCell ref="F23:F24"/>
    <mergeCell ref="G23:I23"/>
  </mergeCells>
  <pageMargins left="0.23611111111111099" right="0" top="0.51180555555555496" bottom="0.43263888888888902" header="0.31527777777777799" footer="0.23611111111111099"/>
  <pageSetup paperSize="9" scale="23" firstPageNumber="0" orientation="landscape" horizontalDpi="300" verticalDpi="300" r:id="rId1"/>
  <headerFooter>
    <oddHeader>&amp;LГранд-Смета (вер.7.3)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LibreOffice/6.0.7.3$Linux_X86_64 LibreOffice_project/00m0$Build-3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 с оборудованием</vt:lpstr>
      <vt:lpstr>'ЛСР 17 граф с оборудованием'!Constr</vt:lpstr>
      <vt:lpstr>'ЛСР 17 граф с оборудованием'!FOT</vt:lpstr>
      <vt:lpstr>'ЛСР 17 граф с оборудованием'!Ind</vt:lpstr>
      <vt:lpstr>'ЛСР 17 граф с оборудованием'!Obj</vt:lpstr>
      <vt:lpstr>'ЛСР 17 граф с оборудованием'!Obosn</vt:lpstr>
      <vt:lpstr>'ЛСР 17 граф с оборудованием'!SmPr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Юлия</dc:creator>
  <dc:description/>
  <cp:lastModifiedBy>Buhg</cp:lastModifiedBy>
  <cp:revision>1</cp:revision>
  <dcterms:created xsi:type="dcterms:W3CDTF">2012-09-25T04:33:48Z</dcterms:created>
  <dcterms:modified xsi:type="dcterms:W3CDTF">2019-09-27T05:30:07Z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